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730" windowWidth="15180" windowHeight="4245" firstSheet="1" activeTab="1"/>
  </bookViews>
  <sheets>
    <sheet name="для Лизы" sheetId="1" r:id="rId1"/>
    <sheet name="переченьг" sheetId="2" r:id="rId2"/>
    <sheet name="перечень" sheetId="3" r:id="rId3"/>
  </sheets>
  <externalReferences>
    <externalReference r:id="rId6"/>
  </externalReferences>
  <definedNames>
    <definedName name="_xlnm.Print_Area" localSheetId="2">'/Documents and Settings\РАИСА ВАСИЛЬЕВНА\Мои документы\[план на 13 год.xls]Лист1'!$A$1:$K$58</definedName>
    <definedName name="_xlnm.Print_Area" localSheetId="1">'переченьг'!$A$1:$J$53</definedName>
  </definedNames>
  <calcPr fullCalcOnLoad="1"/>
</workbook>
</file>

<file path=xl/sharedStrings.xml><?xml version="1.0" encoding="utf-8"?>
<sst xmlns="http://schemas.openxmlformats.org/spreadsheetml/2006/main" count="179" uniqueCount="111">
  <si>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</si>
  <si>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</si>
  <si>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</si>
  <si>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</si>
  <si>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</si>
  <si>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</si>
  <si>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</si>
  <si>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</si>
  <si>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</si>
  <si>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</si>
  <si>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Итого по задаче 1:</t>
  </si>
  <si>
    <t>Итого по задаче 3:</t>
  </si>
  <si>
    <t>Итого по задаче 4:</t>
  </si>
  <si>
    <t xml:space="preserve">Задача 1. Организация  и выполнение работ по проектированию и строительству двухтрубной системы  ГВС </t>
  </si>
  <si>
    <t>1.1.</t>
  </si>
  <si>
    <t>1.2.</t>
  </si>
  <si>
    <t>3.1.</t>
  </si>
  <si>
    <t>3.2.</t>
  </si>
  <si>
    <t>4.1.</t>
  </si>
  <si>
    <t>2012-2013гг.</t>
  </si>
  <si>
    <t>2013г.</t>
  </si>
  <si>
    <t>Задача 4.Организация  и выполнение работ по проектированию, реконструкции и строительству сетей уличного освещения города Сертолово</t>
  </si>
  <si>
    <t>2012г.</t>
  </si>
  <si>
    <t>Бюджет МО Сертолово</t>
  </si>
  <si>
    <t>2011-2013гг.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</si>
  <si>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</si>
  <si>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</si>
  <si>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</si>
  <si>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</si>
  <si>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</si>
  <si>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</si>
  <si>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</si>
  <si>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Бюджет ЛО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</si>
  <si>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</si>
  <si>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3.3.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</si>
  <si>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</si>
  <si>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</si>
  <si>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</si>
  <si>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</si>
  <si>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</si>
  <si>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</si>
  <si>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</si>
  <si>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</si>
  <si>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</si>
  <si>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</si>
  <si>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</si>
  <si>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</si>
  <si>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</si>
  <si>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</si>
  <si>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</si>
  <si>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</si>
  <si>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</si>
  <si>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</si>
  <si>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</si>
  <si>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</si>
  <si>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</si>
  <si>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</si>
  <si>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</si>
  <si>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</si>
  <si>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</si>
  <si>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</si>
  <si>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</si>
  <si>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</si>
  <si>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в том числе:</t>
  </si>
  <si>
    <t>Получение 1 комплекта ПСД  обеспечит возможность строительства двухтрубной системы ГВС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</si>
  <si>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</si>
  <si>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Всего, в т.ч. по источникам:</t>
  </si>
  <si>
    <t>Строительство КНС и напорных канализационных коллекторов от мкр.Черная Речка до ГКНС в г.Сертолово</t>
  </si>
  <si>
    <t xml:space="preserve">Задача 3. Организация  и выполнение работ попроектированию и строительству сетей и сооружений водоснабжения и  водоотведения </t>
  </si>
  <si>
    <t xml:space="preserve">Руководитель программы :       </t>
  </si>
  <si>
    <t xml:space="preserve">Заместитель главы администрации </t>
  </si>
  <si>
    <t>по жилищно-коммунальному хозяйству</t>
  </si>
  <si>
    <t>С.В.Белевич</t>
  </si>
  <si>
    <t>Разработка схем теплоснабжения на территории МО Сертолово с учетом перспективы развития</t>
  </si>
  <si>
    <t xml:space="preserve"> "Проектирование, реконструкция и строительство инженерных сетей и сооружений в сфере ЖКХ МО Сертолово Ленинградской области в 2011-2013 гг."</t>
  </si>
  <si>
    <t xml:space="preserve"> Строительство  двухтрубной системы ГВС протяженностью трубопроводов 3358,0 п.м.  позволит  повысить  качество горячей воды для потребителей  ул.Заречная, ул.Ветеранов, ул.Школьная</t>
  </si>
  <si>
    <t>2013гг.</t>
  </si>
  <si>
    <t>Сертоловское муниципальное учреждение «Оказание услуг «Развитие»</t>
  </si>
  <si>
    <t xml:space="preserve">Отдел ЖКХ администрации МО Сертолово, с 2013 г. Сертоловское МУ "Оказание услуг "Развитие"                     </t>
  </si>
  <si>
    <t xml:space="preserve">Отдел ЖКХ администрации МО Сертолово </t>
  </si>
  <si>
    <t xml:space="preserve">Сертоловское МУ "Оказание услуг "Развитие"      </t>
  </si>
  <si>
    <t xml:space="preserve">Отдел ЖКХ администрации МО Сертолово, с 2013 г. Сертоловское МУ "Оказание услуг "Развитие"      </t>
  </si>
  <si>
    <t>В 2013 году строительство КНС производительностью 3000 м3 в сутки в мкр. Черная Речка и напорных канализационных коллекторов протяженностью 2080,0 п.м. В 2014 году окончательное строительство 3794,55 п.м. позволит улучшить санитарное и экологическое состояние территории  МО Сертолово.</t>
  </si>
  <si>
    <t>исп :  Кузьмина Р.В.</t>
  </si>
  <si>
    <t>тел.: 593-86-96</t>
  </si>
  <si>
    <t>Приложение № 2</t>
  </si>
  <si>
    <t>к постановлению</t>
  </si>
  <si>
    <t xml:space="preserve"> администрации </t>
  </si>
  <si>
    <t>Задача 2. Организация  и выполнение работ по строительству сетей газоснабжения</t>
  </si>
  <si>
    <t>2.1.</t>
  </si>
  <si>
    <t>2011-2012гг.</t>
  </si>
  <si>
    <t>Строительство распределительного газопровода высокого и среднего давления  протяженностью 3595,3  п.м. и строительство газопроводов-вводов протяженностью 2069,4 п.м. обеспечит подачу природного газа в жилые дома мкр. Черная Речка</t>
  </si>
  <si>
    <t>Итого по задаче 2:</t>
  </si>
  <si>
    <t>В 2012 году строительство канализационного коллектора в одну линию протяженностью 302 п.м.  В 2013 году строительство 1043,0 п.м. ,что  позволит улучшить санитарное и экологическое состояние территории МО Сертолово.</t>
  </si>
  <si>
    <t>Строительство внутриплощадочных сетей водоснабжения протяженностью 2798,9 п.м. позволит улучшить качество ХВС для жителей мкр. Сертолово-2</t>
  </si>
  <si>
    <t>Проектирование, реконструкция  и строительство участков сети уличного освещения города Сертолово</t>
  </si>
  <si>
    <t>Получение 1 схемы теплоснабжения на территории МО Сертолово с учетом перспективы развития позволит экономично и рационально использовать теплоноситель системы теплоснабжения, исключить недопоставку тепла к концевым потребителям и перетопы потребителей, находящихся в близи источников теплоснабжения (котельной). Наличие схемы - необходимое условие  при регулировании тарифов теплоснабжения в организациях коммунального комплекса,  позволит обеспечить поддержание баланса тепловых ресурсов у конечных потребителей на основании требования ФЗ от 27.07.2010 №190-ФЗ "О теплоснабжении".</t>
  </si>
  <si>
    <t>Выполнение проектов по освоению лесов  под трассу объекта "Строительство КНС и напорных канализационных коллекторов от мкр.Черная Речка до ГКНС в г.Сертолово"</t>
  </si>
  <si>
    <t>Выполнение проектов по освоению лесов  под трассу объекта: "Строительство КНС в мкр. Сертолово-2 и напорных канализационных коллекторов от мкр. Сертолово-2 до Сертолово-1"</t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</si>
  <si>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</si>
  <si>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2012г</t>
  </si>
  <si>
    <t>Получение 1 комплекта ПСД обеспечит возможность строительства внутриплощадочных сетей водоотведения жилой зоны мкр. Сертолово-2</t>
  </si>
  <si>
    <t>Отдел ЖКХ администрации МО Сертолово</t>
  </si>
  <si>
    <t>3.4.</t>
  </si>
  <si>
    <t>3.5.</t>
  </si>
  <si>
    <t xml:space="preserve"> Получение 7 комплектов проектно-сметной документации (далее – ПСД), реконструкция существующих участков сети уличного освещения протяженностью 4,277 км, строительство новых участков сети уличного освещения города Сертолово протяженностью 2,933 км,  обеспечит  формирование светового облика города, безопасность и комфортность проживания населения города Сертолово, безопасность движения транспорта и пешеходов в ночное время суток.</t>
  </si>
  <si>
    <t xml:space="preserve"> Получение 2 комплектов проектной документации:     1. на освоение лесов на часть трассы коллекторов,  проходящих по землям Министерства обороны РФ,    2. на освоение лесов на часть трассы коллекторов,  проходящих по землям, государственная собственность на которые не  разграничена. </t>
  </si>
  <si>
    <t>3.6.</t>
  </si>
  <si>
    <t>3.7.</t>
  </si>
  <si>
    <t xml:space="preserve">Отдел ЖКХ администрации МО Сертолово      </t>
  </si>
  <si>
    <t>от  19.03.  2013г г № 91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</si>
</sst>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4" borderId="0" xfId="0" applyFill="1" applyAlignment="1">
      <alignment/>
    </xf>
    <xf numFmtId="49" fontId="5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9" fontId="6" fillId="24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6" fillId="0" borderId="10" xfId="0" applyNumberFormat="1" applyFont="1" applyBorder="1" applyAlignment="1">
      <alignment/>
    </xf>
    <xf numFmtId="168" fontId="6" fillId="24" borderId="1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168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168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168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36" fillId="0" borderId="0" xfId="0" applyFont="1" applyFill="1" applyAlignment="1">
      <alignment/>
    </xf>
    <xf numFmtId="168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6;&#1040;&#1048;&#1057;&#1040;%20&#1042;&#1040;&#1057;&#1048;&#1051;&#1068;&#1045;&#1042;&#1053;&#1040;\&#1052;&#1086;&#1080;%20&#1076;&#1086;&#1082;&#1091;&#1084;&#1077;&#1085;&#1090;&#1099;\&#1087;&#1083;&#1072;&#1085;%20&#1085;&#1072;%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E1" t="str">
            <v>справка-план на 2013 год</v>
          </cell>
        </row>
        <row r="3">
          <cell r="B3" t="str">
            <v>ПЕРЕЧЕНЬ МЕРОПРИЯТИЙ ПО РЕАЛИЗАЦИИ ДОЛГОСРОЧНОЙ ЦЕЛЕВОЙ ПРОГРАММЫ</v>
          </cell>
        </row>
        <row r="4">
          <cell r="A4" t="str">
            <v> "Проектирование, реконструкция и строительство инженерных сетей и сооружений в сфере ЖКХ МО Сертолово Ленинградской области в 2011-2013 гг."</v>
          </cell>
        </row>
        <row r="7">
          <cell r="A7" t="str">
            <v>№ п/п</v>
          </cell>
          <cell r="B7" t="str">
            <v>Наименование мероприятия</v>
          </cell>
          <cell r="C7" t="str">
            <v>Источники финансирования</v>
          </cell>
          <cell r="D7" t="str">
            <v>сметная стоимость , тыс руб </v>
          </cell>
          <cell r="E7" t="str">
            <v>Срок исполнения</v>
          </cell>
          <cell r="F7" t="str">
            <v>Всего (тыс. руб.)</v>
          </cell>
          <cell r="G7" t="str">
            <v>Объем финансирования по годам (тыс. руб.)</v>
          </cell>
          <cell r="J7" t="str">
            <v>Ответственный за выполнение мероприятия</v>
          </cell>
          <cell r="K7" t="str">
            <v>Ожидаемый результат</v>
          </cell>
        </row>
        <row r="8">
          <cell r="G8" t="str">
            <v>2011г.</v>
          </cell>
          <cell r="H8" t="str">
            <v>2012г.</v>
          </cell>
          <cell r="I8" t="str">
            <v>2013г.</v>
          </cell>
        </row>
        <row r="9">
          <cell r="A9">
            <v>1</v>
          </cell>
          <cell r="B9">
            <v>2</v>
          </cell>
          <cell r="C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</row>
        <row r="10">
          <cell r="A10" t="str">
            <v>Задача 1. Организация  и выполнение работ по проектированию и строительству двухтрубной системы  ГВС </v>
          </cell>
        </row>
        <row r="11">
          <cell r="A11" t="str">
            <v>1.2.</v>
          </cell>
          <cell r="B11" t="str">
            <v>Строительство двухтрубной системы ГВС  по адресу: ул. Заречная, ул. Ветеранов,  ул.Школьная </v>
          </cell>
          <cell r="C11" t="str">
            <v>Бюджет МО Сертолово</v>
          </cell>
          <cell r="D11">
            <v>60149.7</v>
          </cell>
          <cell r="E11" t="str">
            <v>2013г.</v>
          </cell>
          <cell r="F11">
            <v>17699.1</v>
          </cell>
          <cell r="I11">
            <v>17699.1</v>
          </cell>
          <cell r="J11" t="str">
            <v>Сертоловское МУ "Оказание услуг "Развитие"      </v>
          </cell>
          <cell r="K11" t="str">
            <v> Строительство  двухтрубной системы ГВС протяженностью трубопроводов 3358,0 п.м.   3817пм </v>
          </cell>
        </row>
        <row r="12">
          <cell r="B12" t="str">
            <v>Итого по задаче 1:</v>
          </cell>
        </row>
        <row r="13">
          <cell r="A13" t="str">
            <v>Задача 3. Организация  и выполнение работ попроектированию и строительству сетей и сооружений водоснабжения и  водоотведения </v>
          </cell>
        </row>
        <row r="14">
          <cell r="A14" t="str">
            <v>3.1.</v>
          </cell>
          <cell r="B14" t="str">
            <v>Строительство КНС и напорных канализационных коллекторов от мкр.Черная Речка до ГКНС в г.Сертолово</v>
          </cell>
          <cell r="C14" t="str">
            <v>Всего, в т.ч. по источникам:</v>
          </cell>
          <cell r="D14" t="str">
            <v>70004   общая длина 3817м</v>
          </cell>
          <cell r="E14" t="str">
            <v>2013гг.</v>
          </cell>
          <cell r="F14">
            <v>24364</v>
          </cell>
          <cell r="G14">
            <v>0</v>
          </cell>
          <cell r="H14">
            <v>0</v>
          </cell>
          <cell r="I14">
            <v>24364</v>
          </cell>
          <cell r="J14" t="str">
            <v>Сертоловское муниципальное учреждение «Оказание услуг «Развитие»</v>
          </cell>
          <cell r="K14" t="str">
            <v>В 2013 году строительство КНС производительностью 3000 м3 в сутки в мкр. Черная Речка и напорных канализационных коллекторов протяженностью 3460, п.м. В 2014 году окончательное строительство 3794,55 п.м.</v>
          </cell>
        </row>
        <row r="15">
          <cell r="C15" t="str">
            <v>Бюджет ЛО</v>
          </cell>
          <cell r="F15">
            <v>13032</v>
          </cell>
          <cell r="H15">
            <v>0</v>
          </cell>
          <cell r="I15">
            <v>13032</v>
          </cell>
        </row>
        <row r="16">
          <cell r="C16" t="str">
            <v>Бюджет МО Сертолово</v>
          </cell>
          <cell r="F16">
            <v>11332</v>
          </cell>
          <cell r="H16">
            <v>0</v>
          </cell>
          <cell r="I16">
            <v>11332</v>
          </cell>
        </row>
        <row r="17">
          <cell r="A17" t="str">
            <v>3.2.</v>
          </cell>
          <cell r="B17" t="str">
            <v>Строительство КНС в мкр. Сертолово-2 и напорных канализационных коллекторов от мкр. Сертолово-2 до Сертолово-1</v>
          </cell>
          <cell r="C17" t="str">
            <v>Всего, в т.ч. по источникам:</v>
          </cell>
          <cell r="D17">
            <v>13960</v>
          </cell>
          <cell r="E17" t="str">
            <v>2012-2013гг.</v>
          </cell>
          <cell r="F17">
            <v>2309</v>
          </cell>
          <cell r="G17">
            <v>0</v>
          </cell>
          <cell r="H17">
            <v>1809</v>
          </cell>
          <cell r="I17">
            <v>500</v>
          </cell>
          <cell r="J17" t="str">
            <v>отдел ЖКХ ; «Оказание услуг «Развитие»</v>
          </cell>
          <cell r="K17" t="str">
            <v>всего- 2080п.м. , в 2012г- 302пм,   план на   2013г -1102,6пм</v>
          </cell>
        </row>
        <row r="18">
          <cell r="C18" t="str">
            <v>Бюджет ЛО</v>
          </cell>
          <cell r="F18">
            <v>0</v>
          </cell>
          <cell r="H18">
            <v>0</v>
          </cell>
        </row>
        <row r="19">
          <cell r="C19" t="str">
            <v>Бюджет МО Сертолово</v>
          </cell>
          <cell r="F19">
            <v>2309</v>
          </cell>
          <cell r="H19">
            <v>1809</v>
          </cell>
          <cell r="I19">
            <v>500</v>
          </cell>
        </row>
        <row r="20">
          <cell r="A20" t="str">
            <v>3.3.</v>
          </cell>
          <cell r="B20" t="str">
            <v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v>
          </cell>
          <cell r="C20" t="str">
            <v>Всего, в т.ч. по источникам:</v>
          </cell>
          <cell r="D20" t="str">
            <v>2012-2013гг.</v>
          </cell>
          <cell r="E20" t="str">
            <v>2012-2013гг.</v>
          </cell>
          <cell r="F20">
            <v>29434.6</v>
          </cell>
          <cell r="G20">
            <v>0</v>
          </cell>
          <cell r="H20">
            <v>13075</v>
          </cell>
          <cell r="I20">
            <v>16359.6</v>
          </cell>
          <cell r="J20" t="str">
            <v>Отдел ЖКХ администрации МО Сертолово, с 2013 г. Сертоловское МУ "Оказание услуг "Развитие"      </v>
          </cell>
          <cell r="K20" t="str">
            <v>всего- 2833,3 п.м. , в 2013г- 1281,2пм,   план на   2013г -1552,1пм</v>
          </cell>
        </row>
        <row r="21">
          <cell r="C21" t="str">
            <v>Бюджет ЛО</v>
          </cell>
          <cell r="F21">
            <v>19000</v>
          </cell>
          <cell r="H21">
            <v>9000</v>
          </cell>
          <cell r="I21">
            <v>10000</v>
          </cell>
        </row>
        <row r="22">
          <cell r="C22" t="str">
            <v>Бюджет МО Сертолово</v>
          </cell>
          <cell r="F22">
            <v>10434.6</v>
          </cell>
          <cell r="H22">
            <v>4075</v>
          </cell>
          <cell r="I22">
            <v>6359.6</v>
          </cell>
        </row>
        <row r="23">
          <cell r="A23" t="str">
            <v>3.4.</v>
          </cell>
          <cell r="B23" t="str">
            <v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v>
          </cell>
          <cell r="C23" t="str">
            <v>Бюджет МО Сертолово</v>
          </cell>
          <cell r="E23" t="str">
            <v>2012г.</v>
          </cell>
          <cell r="F23">
            <v>2178</v>
          </cell>
          <cell r="H23">
            <v>2178</v>
          </cell>
          <cell r="J23" t="str">
            <v>Отдел ЖКХ администрации МО Сертолово</v>
          </cell>
          <cell r="K23" t="str">
            <v>Получение 1 комплекта ПСД обеспечит возможность строительства внутриплощадочных сетей водоотведения жилой зоны мкр. Сертолово-2</v>
          </cell>
        </row>
        <row r="24">
          <cell r="A24" t="str">
            <v>3.5.</v>
          </cell>
          <cell r="B24" t="str">
            <v>Разработка схем водоснабжения и водоотведения на территории МО Сертолово с учетом перспективы развития</v>
          </cell>
          <cell r="C24" t="str">
            <v>Бюджет МО Сертолово</v>
          </cell>
          <cell r="E24" t="str">
            <v>2013г.</v>
          </cell>
          <cell r="F24">
            <v>2000</v>
          </cell>
          <cell r="I24">
            <v>2000</v>
          </cell>
          <cell r="J24" t="str">
            <v>Сертоловское муниципальное учреждение «Оказание услуг «Развитие»</v>
          </cell>
        </row>
        <row r="25">
          <cell r="A25" t="str">
            <v>3.6.</v>
          </cell>
          <cell r="B25" t="str">
            <v>Разработка схем теплоснабжения на территории МО Сертолово с учетом перспективы развития</v>
          </cell>
          <cell r="C25" t="str">
            <v>Бюджет МО Сертолово</v>
          </cell>
          <cell r="E25" t="str">
            <v>2013г.</v>
          </cell>
          <cell r="F25">
            <v>3000</v>
          </cell>
          <cell r="I25">
            <v>3000</v>
          </cell>
          <cell r="J25" t="str">
            <v>Сертоловское муниципальное учреждение «Оказание услуг «Развитие»</v>
          </cell>
        </row>
        <row r="26">
          <cell r="B26" t="str">
            <v>Итого по задаче 3:</v>
          </cell>
          <cell r="F26">
            <v>58285.6</v>
          </cell>
          <cell r="G26">
            <v>0</v>
          </cell>
          <cell r="H26">
            <v>17062</v>
          </cell>
          <cell r="I26">
            <v>46223.6</v>
          </cell>
        </row>
        <row r="28">
          <cell r="A28" t="str">
            <v>№ п/п</v>
          </cell>
          <cell r="B28" t="str">
            <v>Наименование мероприятия</v>
          </cell>
          <cell r="C28" t="str">
            <v>Источники финансирования</v>
          </cell>
          <cell r="E28" t="str">
            <v>Срок исполнения</v>
          </cell>
          <cell r="F28" t="str">
            <v>Всего (тыс. руб.)</v>
          </cell>
          <cell r="G28" t="str">
            <v>Объем финансирования по годам (тыс. руб.)</v>
          </cell>
          <cell r="J28" t="str">
            <v>Ответственный за выполнение мероприятия</v>
          </cell>
          <cell r="K28" t="str">
            <v>Ожидаемый результат</v>
          </cell>
        </row>
        <row r="29">
          <cell r="G29" t="str">
            <v>2011г.</v>
          </cell>
          <cell r="H29" t="str">
            <v>2012г.</v>
          </cell>
          <cell r="I29" t="str">
            <v>2013г.</v>
          </cell>
        </row>
        <row r="30">
          <cell r="A30">
            <v>1</v>
          </cell>
          <cell r="B30">
            <v>2</v>
          </cell>
          <cell r="C30">
            <v>3</v>
          </cell>
          <cell r="E30">
            <v>4</v>
          </cell>
          <cell r="F30">
            <v>5</v>
          </cell>
          <cell r="G30">
            <v>6</v>
          </cell>
          <cell r="H30">
            <v>7</v>
          </cell>
          <cell r="I30">
            <v>8</v>
          </cell>
          <cell r="J30">
            <v>9</v>
          </cell>
          <cell r="K30">
            <v>10</v>
          </cell>
        </row>
        <row r="31">
          <cell r="A31" t="str">
            <v>Задача 4.Организация  и выполнение работ по проектированию, реконструкции и строительству сетей уличного освещения города Сертолово</v>
          </cell>
        </row>
        <row r="32">
          <cell r="A32" t="str">
            <v>4.1.</v>
          </cell>
          <cell r="B32" t="str">
            <v>Проектирование, реконструкция  и строительство сетей уличного освещения города Сертолово</v>
          </cell>
          <cell r="C32" t="str">
            <v>Бюджет МО Сертолово</v>
          </cell>
          <cell r="E32" t="str">
            <v>2011-2013гг.</v>
          </cell>
          <cell r="F32">
            <v>4970</v>
          </cell>
          <cell r="G32">
            <v>1827.4</v>
          </cell>
          <cell r="H32">
            <v>1180.8</v>
          </cell>
          <cell r="I32">
            <v>1961.8</v>
          </cell>
          <cell r="J32" t="str">
            <v>Отдел ЖКХ администрации МО Сертолово, с 2013 г. Сертоловское МУ "Оказание услуг "Развитие"                     </v>
          </cell>
        </row>
        <row r="33">
          <cell r="B33" t="str">
            <v>Итого по задаче 4:</v>
          </cell>
          <cell r="F33">
            <v>4970</v>
          </cell>
          <cell r="G33">
            <v>1827.4</v>
          </cell>
          <cell r="H33">
            <v>1180.8</v>
          </cell>
          <cell r="I33">
            <v>1961.8</v>
          </cell>
        </row>
        <row r="34">
          <cell r="B34" t="str">
            <v>Итого по Программе:</v>
          </cell>
        </row>
        <row r="35">
          <cell r="B35" t="str">
            <v>в том числе:</v>
          </cell>
          <cell r="C35" t="str">
            <v>Бюджет ЛО</v>
          </cell>
        </row>
        <row r="36">
          <cell r="C36" t="str">
            <v>Бюджет МО Сертолово</v>
          </cell>
        </row>
        <row r="39">
          <cell r="B39" t="str">
            <v>Руководитель программы :       </v>
          </cell>
        </row>
        <row r="40">
          <cell r="B40" t="str">
            <v>Заместитель главы администрации </v>
          </cell>
        </row>
        <row r="41">
          <cell r="B41" t="str">
            <v>по жилищно-коммунальному хозяйству</v>
          </cell>
          <cell r="K41" t="str">
            <v>С.В.Белевич</v>
          </cell>
        </row>
        <row r="55">
          <cell r="B55" t="str">
            <v>исп :  Кузьмина Р.В.</v>
          </cell>
        </row>
        <row r="56">
          <cell r="B56" t="str">
            <v>тел.: 593-86-96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8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2539062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23" t="s">
        <v>5</v>
      </c>
      <c r="B5" s="123"/>
      <c r="C5" s="123"/>
      <c r="D5" s="123"/>
      <c r="E5" s="123"/>
      <c r="F5" s="123"/>
      <c r="G5" s="123"/>
      <c r="H5" s="123"/>
      <c r="I5" s="123"/>
      <c r="J5" s="123"/>
      <c r="K5" s="41"/>
    </row>
    <row r="6" spans="1:11" ht="30" customHeight="1">
      <c r="A6" s="124" t="s">
        <v>29</v>
      </c>
      <c r="B6" s="124"/>
      <c r="C6" s="124"/>
      <c r="D6" s="124"/>
      <c r="E6" s="124"/>
      <c r="F6" s="124"/>
      <c r="G6" s="124"/>
      <c r="H6" s="124"/>
      <c r="I6" s="124"/>
      <c r="J6" s="124"/>
      <c r="K6" s="42"/>
    </row>
    <row r="7" spans="1:15" ht="48" customHeight="1">
      <c r="A7" s="117" t="s">
        <v>26</v>
      </c>
      <c r="B7" s="121" t="s">
        <v>41</v>
      </c>
      <c r="C7" s="117" t="s">
        <v>8</v>
      </c>
      <c r="D7" s="117" t="s">
        <v>0</v>
      </c>
      <c r="E7" s="119" t="s">
        <v>44</v>
      </c>
      <c r="F7" s="7" t="s">
        <v>2</v>
      </c>
      <c r="G7" s="11" t="s">
        <v>36</v>
      </c>
      <c r="H7" s="35" t="s">
        <v>38</v>
      </c>
      <c r="I7" s="30" t="s">
        <v>39</v>
      </c>
      <c r="J7" s="11" t="s">
        <v>37</v>
      </c>
      <c r="K7" s="35" t="s">
        <v>38</v>
      </c>
      <c r="L7" s="11" t="s">
        <v>40</v>
      </c>
      <c r="M7" s="11"/>
      <c r="N7" s="30" t="s">
        <v>38</v>
      </c>
      <c r="O7" s="1"/>
    </row>
    <row r="8" spans="1:15" ht="17.25" customHeight="1">
      <c r="A8" s="118"/>
      <c r="B8" s="122"/>
      <c r="C8" s="118"/>
      <c r="D8" s="118"/>
      <c r="E8" s="118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45</v>
      </c>
      <c r="C10" s="9" t="s">
        <v>27</v>
      </c>
      <c r="D10" s="7" t="s">
        <v>23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1">
      <c r="A11" s="12"/>
      <c r="B11" s="47" t="s">
        <v>46</v>
      </c>
      <c r="C11" s="8" t="s">
        <v>28</v>
      </c>
      <c r="D11" s="7" t="s">
        <v>23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47</v>
      </c>
      <c r="C12" s="24" t="s">
        <v>33</v>
      </c>
      <c r="D12" s="7" t="s">
        <v>23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43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48</v>
      </c>
      <c r="C13" s="8" t="s">
        <v>30</v>
      </c>
      <c r="D13" s="7" t="s">
        <v>23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1">
      <c r="A14" s="23"/>
      <c r="B14" s="47" t="s">
        <v>48</v>
      </c>
      <c r="C14" s="24" t="s">
        <v>7</v>
      </c>
      <c r="D14" s="7" t="s">
        <v>23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42</v>
      </c>
      <c r="L14" s="18">
        <v>1960</v>
      </c>
    </row>
    <row r="15" spans="1:12" s="1" customFormat="1" ht="84.75" customHeight="1">
      <c r="A15" s="22"/>
      <c r="B15" s="47" t="s">
        <v>48</v>
      </c>
      <c r="C15" s="8" t="s">
        <v>35</v>
      </c>
      <c r="D15" s="7" t="s">
        <v>23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17" t="s">
        <v>26</v>
      </c>
      <c r="B16" s="121" t="s">
        <v>41</v>
      </c>
      <c r="C16" s="117" t="s">
        <v>8</v>
      </c>
      <c r="D16" s="117" t="s">
        <v>0</v>
      </c>
      <c r="E16" s="119" t="s">
        <v>44</v>
      </c>
      <c r="F16" s="7" t="s">
        <v>2</v>
      </c>
      <c r="G16" s="11" t="s">
        <v>36</v>
      </c>
      <c r="H16" s="35" t="s">
        <v>38</v>
      </c>
      <c r="I16" s="30" t="s">
        <v>39</v>
      </c>
      <c r="J16" s="11" t="s">
        <v>37</v>
      </c>
      <c r="K16" s="35" t="s">
        <v>38</v>
      </c>
      <c r="L16" s="11" t="s">
        <v>40</v>
      </c>
      <c r="M16" s="11"/>
      <c r="N16" s="30" t="s">
        <v>38</v>
      </c>
      <c r="O16" s="1"/>
    </row>
    <row r="17" spans="1:15" ht="17.25" customHeight="1">
      <c r="A17" s="118"/>
      <c r="B17" s="122"/>
      <c r="C17" s="118"/>
      <c r="D17" s="118"/>
      <c r="E17" s="118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1">
      <c r="A19" s="12"/>
      <c r="B19" s="47" t="s">
        <v>50</v>
      </c>
      <c r="C19" s="8" t="s">
        <v>25</v>
      </c>
      <c r="D19" s="7" t="s">
        <v>23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31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51</v>
      </c>
      <c r="C21" s="120" t="s">
        <v>52</v>
      </c>
      <c r="D21" s="120"/>
      <c r="E21" s="120"/>
      <c r="F21" s="120"/>
      <c r="G21" s="120"/>
      <c r="H21" s="120"/>
      <c r="I21" s="120"/>
      <c r="J21" s="120"/>
      <c r="K21" s="120"/>
      <c r="L21" s="120"/>
    </row>
    <row r="22" spans="1:12" ht="15.75">
      <c r="A22" s="58"/>
      <c r="B22" s="48" t="s">
        <v>54</v>
      </c>
      <c r="C22" s="50"/>
      <c r="D22" s="28"/>
      <c r="E22" s="51"/>
      <c r="F22" s="28"/>
      <c r="G22" s="28">
        <v>6857.5</v>
      </c>
      <c r="H22" s="54" t="s">
        <v>53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.75">
      <c r="A24" s="58"/>
      <c r="B24" s="56"/>
      <c r="C24" s="19" t="s">
        <v>31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55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56</v>
      </c>
      <c r="C28" s="25"/>
      <c r="D28" s="25"/>
      <c r="E28" s="26"/>
      <c r="F28" s="25"/>
      <c r="G28" s="25">
        <v>8164.8</v>
      </c>
      <c r="H28" s="54" t="s">
        <v>57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.75">
      <c r="A30" s="58"/>
      <c r="B30" s="49"/>
      <c r="C30" s="19" t="s">
        <v>31</v>
      </c>
      <c r="D30" s="25"/>
      <c r="E30" s="26"/>
      <c r="F30" s="25"/>
      <c r="G30" s="25">
        <v>8164.8</v>
      </c>
      <c r="H30" s="54" t="s">
        <v>57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61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49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62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59</v>
      </c>
      <c r="G39" t="s">
        <v>60</v>
      </c>
    </row>
    <row r="40" ht="12.75">
      <c r="C40" t="s">
        <v>58</v>
      </c>
    </row>
  </sheetData>
  <sheetProtection/>
  <mergeCells count="13">
    <mergeCell ref="A5:J5"/>
    <mergeCell ref="A6:J6"/>
    <mergeCell ref="A7:A8"/>
    <mergeCell ref="C7:C8"/>
    <mergeCell ref="D7:D8"/>
    <mergeCell ref="E7:E8"/>
    <mergeCell ref="B7:B8"/>
    <mergeCell ref="D16:D17"/>
    <mergeCell ref="E16:E17"/>
    <mergeCell ref="C21:L21"/>
    <mergeCell ref="A16:A17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SheetLayoutView="100" workbookViewId="0" topLeftCell="C1">
      <selection activeCell="L15" sqref="L15"/>
    </sheetView>
  </sheetViews>
  <sheetFormatPr defaultColWidth="9.00390625" defaultRowHeight="12.75"/>
  <cols>
    <col min="1" max="1" width="4.375" style="104" customWidth="1"/>
    <col min="2" max="2" width="34.75390625" style="5" customWidth="1"/>
    <col min="3" max="3" width="12.25390625" style="5" customWidth="1"/>
    <col min="4" max="4" width="10.75390625" style="5" customWidth="1"/>
    <col min="5" max="5" width="9.25390625" style="5" customWidth="1"/>
    <col min="6" max="6" width="9.375" style="5" customWidth="1"/>
    <col min="7" max="7" width="9.00390625" style="5" customWidth="1"/>
    <col min="8" max="8" width="11.00390625" style="5" customWidth="1"/>
    <col min="9" max="9" width="12.25390625" style="5" customWidth="1"/>
    <col min="10" max="10" width="44.125" style="5" customWidth="1"/>
    <col min="11" max="16384" width="9.125" style="5" customWidth="1"/>
  </cols>
  <sheetData>
    <row r="1" spans="1:10" ht="15" customHeight="1">
      <c r="A1" s="5"/>
      <c r="J1" s="116" t="s">
        <v>85</v>
      </c>
    </row>
    <row r="2" spans="1:10" ht="18.75">
      <c r="A2" s="5"/>
      <c r="J2" s="116" t="s">
        <v>86</v>
      </c>
    </row>
    <row r="3" spans="1:10" ht="18.75">
      <c r="A3" s="5"/>
      <c r="J3" s="116" t="s">
        <v>87</v>
      </c>
    </row>
    <row r="4" spans="1:10" ht="17.25" customHeight="1">
      <c r="A4" s="5"/>
      <c r="J4" s="116" t="s">
        <v>110</v>
      </c>
    </row>
    <row r="5" spans="1:10" ht="13.5" customHeight="1">
      <c r="A5" s="5"/>
      <c r="J5" s="110"/>
    </row>
    <row r="6" spans="1:11" s="106" customFormat="1" ht="18.75">
      <c r="A6" s="105"/>
      <c r="B6" s="131" t="s">
        <v>5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ht="39.75" customHeight="1">
      <c r="A7" s="132" t="s">
        <v>74</v>
      </c>
      <c r="B7" s="132"/>
      <c r="C7" s="132"/>
      <c r="D7" s="132"/>
      <c r="E7" s="132"/>
      <c r="F7" s="132"/>
      <c r="G7" s="132"/>
      <c r="H7" s="132"/>
      <c r="I7" s="132"/>
      <c r="J7" s="132"/>
      <c r="K7" s="101"/>
    </row>
    <row r="8" spans="1:10" ht="10.5" customHeight="1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5.25" customHeight="1" hidden="1">
      <c r="A9" s="88"/>
      <c r="B9" s="88"/>
      <c r="C9" s="88"/>
      <c r="D9" s="88"/>
      <c r="E9" s="88"/>
      <c r="F9" s="88"/>
      <c r="G9" s="88"/>
      <c r="H9" s="88"/>
      <c r="I9" s="88"/>
      <c r="J9" s="88"/>
    </row>
    <row r="10" spans="1:13" ht="24.75" customHeight="1">
      <c r="A10" s="119" t="s">
        <v>26</v>
      </c>
      <c r="B10" s="119" t="s">
        <v>8</v>
      </c>
      <c r="C10" s="125" t="s">
        <v>0</v>
      </c>
      <c r="D10" s="119" t="s">
        <v>9</v>
      </c>
      <c r="E10" s="119" t="s">
        <v>1</v>
      </c>
      <c r="F10" s="119" t="s">
        <v>2</v>
      </c>
      <c r="G10" s="119"/>
      <c r="H10" s="119"/>
      <c r="I10" s="119" t="s">
        <v>3</v>
      </c>
      <c r="J10" s="119" t="s">
        <v>4</v>
      </c>
      <c r="K10" s="68"/>
      <c r="L10" s="68"/>
      <c r="M10" s="68"/>
    </row>
    <row r="11" spans="1:13" ht="12.75">
      <c r="A11" s="133"/>
      <c r="B11" s="119"/>
      <c r="C11" s="125"/>
      <c r="D11" s="119"/>
      <c r="E11" s="119"/>
      <c r="F11" s="67" t="s">
        <v>6</v>
      </c>
      <c r="G11" s="67" t="s">
        <v>22</v>
      </c>
      <c r="H11" s="67" t="s">
        <v>20</v>
      </c>
      <c r="I11" s="119"/>
      <c r="J11" s="119"/>
      <c r="K11" s="68"/>
      <c r="L11" s="68"/>
      <c r="M11" s="68"/>
    </row>
    <row r="12" spans="1:13" s="70" customFormat="1" ht="9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69"/>
      <c r="L12" s="69"/>
      <c r="M12" s="69"/>
    </row>
    <row r="13" spans="1:13" s="73" customFormat="1" ht="15" customHeight="1">
      <c r="A13" s="126" t="s">
        <v>13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72"/>
      <c r="L13" s="72"/>
      <c r="M13" s="72"/>
    </row>
    <row r="14" spans="1:14" ht="38.25">
      <c r="A14" s="91" t="s">
        <v>14</v>
      </c>
      <c r="B14" s="74" t="s">
        <v>27</v>
      </c>
      <c r="C14" s="67" t="s">
        <v>23</v>
      </c>
      <c r="D14" s="67" t="s">
        <v>6</v>
      </c>
      <c r="E14" s="17">
        <f>F14</f>
        <v>6930.5</v>
      </c>
      <c r="F14" s="20">
        <v>6930.5</v>
      </c>
      <c r="G14" s="75"/>
      <c r="H14" s="75"/>
      <c r="I14" s="96" t="s">
        <v>79</v>
      </c>
      <c r="J14" s="76" t="s">
        <v>64</v>
      </c>
      <c r="M14" s="68"/>
      <c r="N14" s="68"/>
    </row>
    <row r="15" spans="1:13" ht="94.5" customHeight="1">
      <c r="A15" s="91" t="s">
        <v>15</v>
      </c>
      <c r="B15" s="76" t="s">
        <v>28</v>
      </c>
      <c r="C15" s="67" t="s">
        <v>23</v>
      </c>
      <c r="D15" s="67" t="s">
        <v>20</v>
      </c>
      <c r="E15" s="82">
        <f>H15+G15+F15</f>
        <v>17699.1</v>
      </c>
      <c r="F15" s="75"/>
      <c r="G15" s="20"/>
      <c r="H15" s="20">
        <f>10000+7699.1</f>
        <v>17699.1</v>
      </c>
      <c r="I15" s="96" t="s">
        <v>80</v>
      </c>
      <c r="J15" s="76" t="s">
        <v>75</v>
      </c>
      <c r="K15" s="68"/>
      <c r="L15" s="68"/>
      <c r="M15" s="68"/>
    </row>
    <row r="16" spans="1:13" ht="15.75">
      <c r="A16" s="91"/>
      <c r="B16" s="77" t="s">
        <v>10</v>
      </c>
      <c r="C16" s="78"/>
      <c r="D16" s="79"/>
      <c r="E16" s="17">
        <f>E15+E14</f>
        <v>24629.6</v>
      </c>
      <c r="F16" s="17">
        <f>F14+F15</f>
        <v>6930.5</v>
      </c>
      <c r="G16" s="17">
        <f>G14+G15</f>
        <v>0</v>
      </c>
      <c r="H16" s="17">
        <f>H14+H15</f>
        <v>17699.1</v>
      </c>
      <c r="I16" s="80"/>
      <c r="J16" s="78"/>
      <c r="K16" s="68"/>
      <c r="L16" s="68"/>
      <c r="M16" s="68"/>
    </row>
    <row r="17" spans="1:13" ht="15.75" customHeight="1">
      <c r="A17" s="126" t="s">
        <v>88</v>
      </c>
      <c r="B17" s="126"/>
      <c r="C17" s="126"/>
      <c r="D17" s="126"/>
      <c r="E17" s="126"/>
      <c r="F17" s="126"/>
      <c r="G17" s="126"/>
      <c r="H17" s="126"/>
      <c r="I17" s="126"/>
      <c r="J17" s="126"/>
      <c r="K17" s="68"/>
      <c r="L17" s="68"/>
      <c r="M17" s="68"/>
    </row>
    <row r="18" spans="1:13" ht="36">
      <c r="A18" s="128" t="s">
        <v>89</v>
      </c>
      <c r="B18" s="127" t="s">
        <v>33</v>
      </c>
      <c r="C18" s="81" t="s">
        <v>66</v>
      </c>
      <c r="D18" s="119" t="s">
        <v>90</v>
      </c>
      <c r="E18" s="82">
        <f>H18+G18+F18</f>
        <v>18956.1</v>
      </c>
      <c r="F18" s="82">
        <f>F19+F20</f>
        <v>10059.8</v>
      </c>
      <c r="G18" s="82">
        <f>G20+G19</f>
        <v>8896.3</v>
      </c>
      <c r="H18" s="82">
        <f>H20</f>
        <v>0</v>
      </c>
      <c r="I18" s="125" t="s">
        <v>109</v>
      </c>
      <c r="J18" s="127" t="s">
        <v>91</v>
      </c>
      <c r="K18" s="68"/>
      <c r="L18" s="68"/>
      <c r="M18" s="68"/>
    </row>
    <row r="19" spans="1:13" ht="18.75" customHeight="1">
      <c r="A19" s="129"/>
      <c r="B19" s="127"/>
      <c r="C19" s="67" t="s">
        <v>32</v>
      </c>
      <c r="D19" s="119"/>
      <c r="E19" s="17">
        <f>F19+G19+H19</f>
        <v>16213</v>
      </c>
      <c r="F19" s="20">
        <v>8460</v>
      </c>
      <c r="G19" s="20">
        <f>6000+2753-1000</f>
        <v>7753</v>
      </c>
      <c r="H19" s="75"/>
      <c r="I19" s="125"/>
      <c r="J19" s="127"/>
      <c r="K19" s="68"/>
      <c r="L19" s="68"/>
      <c r="M19" s="68"/>
    </row>
    <row r="20" spans="1:13" ht="61.5" customHeight="1">
      <c r="A20" s="129"/>
      <c r="B20" s="127"/>
      <c r="C20" s="67" t="s">
        <v>23</v>
      </c>
      <c r="D20" s="119"/>
      <c r="E20" s="17">
        <f>F20+G20+H20</f>
        <v>2743.1</v>
      </c>
      <c r="F20" s="20">
        <v>1599.8</v>
      </c>
      <c r="G20" s="20">
        <v>1143.3</v>
      </c>
      <c r="H20" s="20"/>
      <c r="I20" s="125"/>
      <c r="J20" s="127"/>
      <c r="K20" s="68"/>
      <c r="L20" s="68"/>
      <c r="M20" s="68"/>
    </row>
    <row r="21" spans="1:13" ht="15.75">
      <c r="A21" s="91"/>
      <c r="B21" s="83" t="s">
        <v>92</v>
      </c>
      <c r="C21" s="76"/>
      <c r="D21" s="102"/>
      <c r="E21" s="17">
        <f>SUM(E19:E20)</f>
        <v>18956.1</v>
      </c>
      <c r="F21" s="17">
        <f>F19+F20</f>
        <v>10059.8</v>
      </c>
      <c r="G21" s="17">
        <f>G19+G20</f>
        <v>8896.3</v>
      </c>
      <c r="H21" s="17">
        <f>H19+H20</f>
        <v>0</v>
      </c>
      <c r="I21" s="67"/>
      <c r="J21" s="76"/>
      <c r="K21" s="68"/>
      <c r="L21" s="68"/>
      <c r="M21" s="68"/>
    </row>
    <row r="22" spans="1:13" ht="15.75">
      <c r="A22" s="91"/>
      <c r="B22" s="83"/>
      <c r="C22" s="76"/>
      <c r="D22" s="102"/>
      <c r="E22" s="17"/>
      <c r="F22" s="17"/>
      <c r="G22" s="17"/>
      <c r="H22" s="17"/>
      <c r="I22" s="67"/>
      <c r="J22" s="76"/>
      <c r="K22" s="68"/>
      <c r="L22" s="68"/>
      <c r="M22" s="68"/>
    </row>
    <row r="23" spans="1:13" ht="15.75" customHeight="1">
      <c r="A23" s="126" t="s">
        <v>68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68"/>
      <c r="L23" s="68"/>
      <c r="M23" s="68"/>
    </row>
    <row r="24" spans="1:13" ht="117.75" customHeight="1">
      <c r="A24" s="67" t="s">
        <v>16</v>
      </c>
      <c r="B24" s="114" t="s">
        <v>97</v>
      </c>
      <c r="C24" s="67" t="s">
        <v>23</v>
      </c>
      <c r="D24" s="67" t="s">
        <v>20</v>
      </c>
      <c r="E24" s="109">
        <v>506</v>
      </c>
      <c r="F24" s="67"/>
      <c r="G24" s="67"/>
      <c r="H24" s="109">
        <v>506</v>
      </c>
      <c r="I24" s="96" t="s">
        <v>77</v>
      </c>
      <c r="J24" s="74" t="s">
        <v>106</v>
      </c>
      <c r="K24" s="68"/>
      <c r="L24" s="68"/>
      <c r="M24" s="68"/>
    </row>
    <row r="25" spans="1:13" s="70" customFormat="1" ht="15.75" customHeight="1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4">
        <v>9</v>
      </c>
      <c r="J25" s="14">
        <v>10</v>
      </c>
      <c r="K25" s="69"/>
      <c r="L25" s="69"/>
      <c r="M25" s="69"/>
    </row>
    <row r="26" spans="1:13" ht="36">
      <c r="A26" s="128" t="s">
        <v>17</v>
      </c>
      <c r="B26" s="130" t="s">
        <v>67</v>
      </c>
      <c r="C26" s="81" t="s">
        <v>66</v>
      </c>
      <c r="D26" s="119" t="s">
        <v>76</v>
      </c>
      <c r="E26" s="82">
        <f>F26+G26+H26</f>
        <v>24364</v>
      </c>
      <c r="F26" s="82">
        <f>F27</f>
        <v>0</v>
      </c>
      <c r="G26" s="82">
        <f>G27+G28</f>
        <v>0</v>
      </c>
      <c r="H26" s="82">
        <f>H27+H28</f>
        <v>24364</v>
      </c>
      <c r="I26" s="125" t="s">
        <v>77</v>
      </c>
      <c r="J26" s="127" t="s">
        <v>82</v>
      </c>
      <c r="K26" s="68"/>
      <c r="L26" s="68"/>
      <c r="M26" s="68"/>
    </row>
    <row r="27" spans="1:10" s="68" customFormat="1" ht="30.75" customHeight="1">
      <c r="A27" s="129"/>
      <c r="B27" s="130"/>
      <c r="C27" s="67" t="s">
        <v>32</v>
      </c>
      <c r="D27" s="119"/>
      <c r="E27" s="17">
        <f>H27+G27+F27</f>
        <v>13032</v>
      </c>
      <c r="F27" s="20"/>
      <c r="G27" s="20">
        <v>0</v>
      </c>
      <c r="H27" s="20">
        <v>13032</v>
      </c>
      <c r="I27" s="125"/>
      <c r="J27" s="127"/>
    </row>
    <row r="28" spans="1:10" s="68" customFormat="1" ht="64.5" customHeight="1">
      <c r="A28" s="129"/>
      <c r="B28" s="130"/>
      <c r="C28" s="67" t="s">
        <v>23</v>
      </c>
      <c r="D28" s="119"/>
      <c r="E28" s="17">
        <v>11332</v>
      </c>
      <c r="F28" s="20"/>
      <c r="G28" s="20">
        <v>0</v>
      </c>
      <c r="H28" s="20">
        <v>11332</v>
      </c>
      <c r="I28" s="125"/>
      <c r="J28" s="127"/>
    </row>
    <row r="29" spans="1:10" s="68" customFormat="1" ht="102" customHeight="1">
      <c r="A29" s="108" t="s">
        <v>34</v>
      </c>
      <c r="B29" s="114" t="s">
        <v>98</v>
      </c>
      <c r="C29" s="67" t="s">
        <v>23</v>
      </c>
      <c r="D29" s="67" t="s">
        <v>20</v>
      </c>
      <c r="E29" s="109">
        <v>506</v>
      </c>
      <c r="F29" s="67"/>
      <c r="G29" s="67"/>
      <c r="H29" s="109">
        <v>506</v>
      </c>
      <c r="I29" s="96" t="s">
        <v>77</v>
      </c>
      <c r="J29" s="74" t="s">
        <v>106</v>
      </c>
    </row>
    <row r="30" spans="1:10" s="68" customFormat="1" ht="36" customHeight="1">
      <c r="A30" s="128" t="s">
        <v>103</v>
      </c>
      <c r="B30" s="130" t="s">
        <v>7</v>
      </c>
      <c r="C30" s="81" t="s">
        <v>66</v>
      </c>
      <c r="D30" s="119" t="s">
        <v>19</v>
      </c>
      <c r="E30" s="17">
        <f>F30+G30+H30</f>
        <v>15727</v>
      </c>
      <c r="F30" s="17">
        <f>F31</f>
        <v>0</v>
      </c>
      <c r="G30" s="17">
        <f>G32+G31</f>
        <v>1809</v>
      </c>
      <c r="H30" s="17">
        <f>H32+H31</f>
        <v>13918</v>
      </c>
      <c r="I30" s="125" t="s">
        <v>81</v>
      </c>
      <c r="J30" s="127" t="s">
        <v>93</v>
      </c>
    </row>
    <row r="31" spans="1:10" s="68" customFormat="1" ht="15">
      <c r="A31" s="129"/>
      <c r="B31" s="130"/>
      <c r="C31" s="67" t="s">
        <v>32</v>
      </c>
      <c r="D31" s="119"/>
      <c r="E31" s="17">
        <f>H31+G31+F31</f>
        <v>13418</v>
      </c>
      <c r="F31" s="20"/>
      <c r="G31" s="20">
        <v>0</v>
      </c>
      <c r="H31" s="20">
        <v>13418</v>
      </c>
      <c r="I31" s="125"/>
      <c r="J31" s="127"/>
    </row>
    <row r="32" spans="1:10" s="68" customFormat="1" ht="44.25" customHeight="1">
      <c r="A32" s="129"/>
      <c r="B32" s="130"/>
      <c r="C32" s="67" t="s">
        <v>23</v>
      </c>
      <c r="D32" s="119"/>
      <c r="E32" s="17">
        <f>H32+G32+F32</f>
        <v>2309</v>
      </c>
      <c r="F32" s="20"/>
      <c r="G32" s="20">
        <v>1809</v>
      </c>
      <c r="H32" s="20">
        <v>500</v>
      </c>
      <c r="I32" s="125"/>
      <c r="J32" s="127"/>
    </row>
    <row r="33" spans="1:10" s="68" customFormat="1" ht="36">
      <c r="A33" s="128" t="s">
        <v>104</v>
      </c>
      <c r="B33" s="127" t="s">
        <v>65</v>
      </c>
      <c r="C33" s="81" t="s">
        <v>66</v>
      </c>
      <c r="D33" s="119" t="s">
        <v>19</v>
      </c>
      <c r="E33" s="17">
        <f>F33+G33+H33</f>
        <v>29434.6</v>
      </c>
      <c r="F33" s="17">
        <f>F34+F35</f>
        <v>0</v>
      </c>
      <c r="G33" s="17">
        <f>G35+G34</f>
        <v>13075</v>
      </c>
      <c r="H33" s="17">
        <f>H34+H35</f>
        <v>16359.6</v>
      </c>
      <c r="I33" s="125" t="s">
        <v>81</v>
      </c>
      <c r="J33" s="127" t="s">
        <v>94</v>
      </c>
    </row>
    <row r="34" spans="1:10" s="68" customFormat="1" ht="15">
      <c r="A34" s="129"/>
      <c r="B34" s="127"/>
      <c r="C34" s="67" t="s">
        <v>32</v>
      </c>
      <c r="D34" s="119"/>
      <c r="E34" s="17">
        <f>G34+H34</f>
        <v>19000</v>
      </c>
      <c r="F34" s="20"/>
      <c r="G34" s="20">
        <v>9000</v>
      </c>
      <c r="H34" s="20">
        <v>10000</v>
      </c>
      <c r="I34" s="125"/>
      <c r="J34" s="127"/>
    </row>
    <row r="35" spans="1:10" s="68" customFormat="1" ht="36.75" customHeight="1">
      <c r="A35" s="129"/>
      <c r="B35" s="127"/>
      <c r="C35" s="67" t="s">
        <v>23</v>
      </c>
      <c r="D35" s="119"/>
      <c r="E35" s="17">
        <f>G35+H35</f>
        <v>10434.6</v>
      </c>
      <c r="F35" s="26"/>
      <c r="G35" s="20">
        <v>4075</v>
      </c>
      <c r="H35" s="20">
        <v>6359.6</v>
      </c>
      <c r="I35" s="125"/>
      <c r="J35" s="127"/>
    </row>
    <row r="36" spans="1:10" s="68" customFormat="1" ht="96" customHeight="1">
      <c r="A36" s="67" t="s">
        <v>107</v>
      </c>
      <c r="B36" s="74" t="s">
        <v>99</v>
      </c>
      <c r="C36" s="67" t="s">
        <v>23</v>
      </c>
      <c r="D36" s="67" t="s">
        <v>100</v>
      </c>
      <c r="E36" s="20">
        <v>2178</v>
      </c>
      <c r="F36" s="26"/>
      <c r="G36" s="20">
        <v>2178</v>
      </c>
      <c r="H36" s="20"/>
      <c r="I36" s="96" t="s">
        <v>102</v>
      </c>
      <c r="J36" s="74" t="s">
        <v>101</v>
      </c>
    </row>
    <row r="37" spans="1:13" s="70" customFormat="1" ht="15.75" customHeight="1">
      <c r="A37" s="14">
        <v>1</v>
      </c>
      <c r="B37" s="14">
        <v>2</v>
      </c>
      <c r="C37" s="14">
        <v>3</v>
      </c>
      <c r="D37" s="14">
        <v>4</v>
      </c>
      <c r="E37" s="14">
        <v>5</v>
      </c>
      <c r="F37" s="14">
        <v>6</v>
      </c>
      <c r="G37" s="14">
        <v>7</v>
      </c>
      <c r="H37" s="14">
        <v>8</v>
      </c>
      <c r="I37" s="14">
        <v>9</v>
      </c>
      <c r="J37" s="14">
        <v>10</v>
      </c>
      <c r="K37" s="69"/>
      <c r="L37" s="69"/>
      <c r="M37" s="69"/>
    </row>
    <row r="38" spans="1:10" s="68" customFormat="1" ht="165.75">
      <c r="A38" s="67" t="s">
        <v>108</v>
      </c>
      <c r="B38" s="113" t="s">
        <v>73</v>
      </c>
      <c r="C38" s="67" t="s">
        <v>23</v>
      </c>
      <c r="D38" s="67" t="s">
        <v>20</v>
      </c>
      <c r="E38" s="20">
        <v>5000</v>
      </c>
      <c r="F38" s="26"/>
      <c r="G38" s="20"/>
      <c r="H38" s="20">
        <v>5000</v>
      </c>
      <c r="I38" s="96" t="s">
        <v>77</v>
      </c>
      <c r="J38" s="74" t="s">
        <v>96</v>
      </c>
    </row>
    <row r="39" spans="1:13" ht="23.25" customHeight="1">
      <c r="A39" s="91"/>
      <c r="B39" s="83" t="s">
        <v>11</v>
      </c>
      <c r="C39" s="76"/>
      <c r="D39" s="67"/>
      <c r="E39" s="17">
        <f>E38+E36+E33+E30+E29+E26+E24</f>
        <v>77715.6</v>
      </c>
      <c r="F39" s="17">
        <f>F30+F26+F33+F38</f>
        <v>0</v>
      </c>
      <c r="G39" s="17">
        <f>G38+G36+G33+G30+G29+G26+G24</f>
        <v>17062</v>
      </c>
      <c r="H39" s="17">
        <f>H38+H36+H33+H30+H29+H26+H24</f>
        <v>60653.6</v>
      </c>
      <c r="I39" s="107"/>
      <c r="J39" s="92"/>
      <c r="K39" s="68"/>
      <c r="L39" s="68"/>
      <c r="M39" s="68"/>
    </row>
    <row r="40" spans="1:13" ht="12.75">
      <c r="A40" s="14">
        <v>1</v>
      </c>
      <c r="B40" s="14">
        <v>2</v>
      </c>
      <c r="C40" s="14">
        <v>3</v>
      </c>
      <c r="D40" s="14">
        <v>4</v>
      </c>
      <c r="E40" s="14">
        <v>5</v>
      </c>
      <c r="F40" s="14">
        <v>6</v>
      </c>
      <c r="G40" s="14">
        <v>7</v>
      </c>
      <c r="H40" s="14">
        <v>8</v>
      </c>
      <c r="I40" s="14">
        <v>9</v>
      </c>
      <c r="J40" s="14">
        <v>10</v>
      </c>
      <c r="K40" s="68"/>
      <c r="L40" s="68"/>
      <c r="M40" s="68"/>
    </row>
    <row r="41" spans="1:13" ht="15.75" customHeight="1">
      <c r="A41" s="126" t="s">
        <v>21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68"/>
      <c r="L41" s="68"/>
      <c r="M41" s="68"/>
    </row>
    <row r="42" spans="1:13" ht="156" customHeight="1">
      <c r="A42" s="91" t="s">
        <v>18</v>
      </c>
      <c r="B42" s="115" t="s">
        <v>95</v>
      </c>
      <c r="C42" s="67" t="s">
        <v>23</v>
      </c>
      <c r="D42" s="67" t="s">
        <v>24</v>
      </c>
      <c r="E42" s="17">
        <f>F42+G42+H42</f>
        <v>4970</v>
      </c>
      <c r="F42" s="20">
        <v>1827.4</v>
      </c>
      <c r="G42" s="20">
        <v>1180.8</v>
      </c>
      <c r="H42" s="20">
        <v>1961.8</v>
      </c>
      <c r="I42" s="87" t="s">
        <v>78</v>
      </c>
      <c r="J42" s="74" t="s">
        <v>105</v>
      </c>
      <c r="K42" s="68"/>
      <c r="L42" s="68"/>
      <c r="M42" s="68"/>
    </row>
    <row r="43" spans="1:13" ht="15" customHeight="1">
      <c r="A43" s="91"/>
      <c r="B43" s="77" t="s">
        <v>12</v>
      </c>
      <c r="C43" s="76"/>
      <c r="D43" s="67"/>
      <c r="E43" s="17">
        <f>F43+G43+H43</f>
        <v>4970</v>
      </c>
      <c r="F43" s="17">
        <f>F42</f>
        <v>1827.4</v>
      </c>
      <c r="G43" s="17">
        <f>G42</f>
        <v>1180.8</v>
      </c>
      <c r="H43" s="17">
        <v>1961.8</v>
      </c>
      <c r="I43" s="82"/>
      <c r="J43" s="76"/>
      <c r="K43" s="68"/>
      <c r="L43" s="68"/>
      <c r="M43" s="68"/>
    </row>
    <row r="44" spans="1:10" s="68" customFormat="1" ht="15.75">
      <c r="A44" s="91"/>
      <c r="B44" s="71" t="s">
        <v>31</v>
      </c>
      <c r="C44" s="84"/>
      <c r="D44" s="67"/>
      <c r="E44" s="17">
        <f>F44+G44+H44</f>
        <v>126271.29999999999</v>
      </c>
      <c r="F44" s="17">
        <f>F43+F39+F21+F16</f>
        <v>18817.699999999997</v>
      </c>
      <c r="G44" s="17">
        <f>G43+G39+G21+G16</f>
        <v>27139.1</v>
      </c>
      <c r="H44" s="17">
        <f>H43+H39+H21+H16</f>
        <v>80314.5</v>
      </c>
      <c r="I44" s="82"/>
      <c r="J44" s="93"/>
    </row>
    <row r="45" spans="1:10" s="68" customFormat="1" ht="14.25">
      <c r="A45" s="94"/>
      <c r="B45" s="85" t="s">
        <v>63</v>
      </c>
      <c r="C45" s="67" t="s">
        <v>32</v>
      </c>
      <c r="D45" s="67"/>
      <c r="E45" s="17">
        <f>F45+G45+H45</f>
        <v>61663</v>
      </c>
      <c r="F45" s="17">
        <f>F34+F31+F27+F19</f>
        <v>8460</v>
      </c>
      <c r="G45" s="17">
        <f>G34+G31+G27+G19</f>
        <v>16753</v>
      </c>
      <c r="H45" s="17">
        <f>H34+H31+H27+H19</f>
        <v>36450</v>
      </c>
      <c r="I45" s="82"/>
      <c r="J45" s="74"/>
    </row>
    <row r="46" spans="1:13" ht="25.5">
      <c r="A46" s="103"/>
      <c r="B46" s="26"/>
      <c r="C46" s="67" t="s">
        <v>23</v>
      </c>
      <c r="D46" s="26"/>
      <c r="E46" s="82">
        <f>E43+E38+E36+E35+E32+E29+E28+E24+E20+E15+E14</f>
        <v>64608.299999999996</v>
      </c>
      <c r="F46" s="82">
        <f>F43+F38+F35+F32+F28+F20+F15+F14</f>
        <v>10357.7</v>
      </c>
      <c r="G46" s="82">
        <f>G43+G38+G36+G35+G32+G29+G28+G24+G20+G15+G14</f>
        <v>10386.099999999999</v>
      </c>
      <c r="H46" s="82">
        <f>H43+H38+H36+H35+H32+H29+H28+H24+H20+H15+H14</f>
        <v>43864.5</v>
      </c>
      <c r="I46" s="82"/>
      <c r="J46" s="26"/>
      <c r="K46" s="68"/>
      <c r="L46" s="68"/>
      <c r="M46" s="68"/>
    </row>
    <row r="47" spans="2:9" ht="18.75">
      <c r="B47" s="100"/>
      <c r="C47" s="6"/>
      <c r="D47" s="6"/>
      <c r="E47" s="66"/>
      <c r="F47" s="66"/>
      <c r="G47" s="66"/>
      <c r="H47" s="86"/>
      <c r="I47" s="66"/>
    </row>
    <row r="48" spans="2:9" s="106" customFormat="1" ht="18.75">
      <c r="B48" s="97" t="s">
        <v>69</v>
      </c>
      <c r="C48" s="111"/>
      <c r="D48" s="111"/>
      <c r="E48" s="111"/>
      <c r="F48" s="111"/>
      <c r="G48" s="111"/>
      <c r="H48" s="111"/>
      <c r="I48" s="111"/>
    </row>
    <row r="49" spans="2:9" s="106" customFormat="1" ht="18.75">
      <c r="B49" s="98" t="s">
        <v>70</v>
      </c>
      <c r="I49" s="111"/>
    </row>
    <row r="50" spans="2:10" s="106" customFormat="1" ht="18.75">
      <c r="B50" s="99" t="s">
        <v>71</v>
      </c>
      <c r="C50" s="99"/>
      <c r="D50" s="99"/>
      <c r="E50" s="99"/>
      <c r="F50" s="99"/>
      <c r="H50" s="99"/>
      <c r="J50" s="99" t="s">
        <v>72</v>
      </c>
    </row>
    <row r="51" spans="2:10" ht="15.75">
      <c r="B51" s="90"/>
      <c r="C51" s="90"/>
      <c r="D51" s="90"/>
      <c r="E51" s="90"/>
      <c r="F51" s="90"/>
      <c r="G51" s="89"/>
      <c r="H51" s="90"/>
      <c r="I51" s="89"/>
      <c r="J51" s="90"/>
    </row>
    <row r="52" ht="12.75">
      <c r="B52" s="112" t="s">
        <v>83</v>
      </c>
    </row>
    <row r="53" ht="12.75">
      <c r="B53" s="112" t="s">
        <v>84</v>
      </c>
    </row>
  </sheetData>
  <mergeCells count="34">
    <mergeCell ref="B6:K6"/>
    <mergeCell ref="A7:J7"/>
    <mergeCell ref="A10:A11"/>
    <mergeCell ref="B10:B11"/>
    <mergeCell ref="C10:C11"/>
    <mergeCell ref="D10:D11"/>
    <mergeCell ref="E10:E11"/>
    <mergeCell ref="F10:H10"/>
    <mergeCell ref="I10:I11"/>
    <mergeCell ref="J10:J11"/>
    <mergeCell ref="J30:J32"/>
    <mergeCell ref="A13:J13"/>
    <mergeCell ref="A17:J17"/>
    <mergeCell ref="A18:A20"/>
    <mergeCell ref="B18:B20"/>
    <mergeCell ref="D18:D20"/>
    <mergeCell ref="I18:I20"/>
    <mergeCell ref="J18:J20"/>
    <mergeCell ref="A23:J23"/>
    <mergeCell ref="A26:A28"/>
    <mergeCell ref="B26:B28"/>
    <mergeCell ref="D26:D28"/>
    <mergeCell ref="I26:I28"/>
    <mergeCell ref="J26:J28"/>
    <mergeCell ref="I30:I32"/>
    <mergeCell ref="I33:I35"/>
    <mergeCell ref="A41:J41"/>
    <mergeCell ref="J33:J35"/>
    <mergeCell ref="A30:A32"/>
    <mergeCell ref="A33:A35"/>
    <mergeCell ref="B33:B35"/>
    <mergeCell ref="D33:D35"/>
    <mergeCell ref="B30:B32"/>
    <mergeCell ref="D30:D32"/>
  </mergeCells>
  <printOptions horizontalCentered="1"/>
  <pageMargins left="0.43" right="0.35433070866141736" top="0.53" bottom="0.3937007874015748" header="0.2362204724409449" footer="0.3937007874015748"/>
  <pageSetup horizontalDpi="600" verticalDpi="600" orientation="landscape" paperSize="9" scale="82" r:id="rId1"/>
  <rowBreaks count="2" manualBreakCount="2">
    <brk id="24" max="9" man="1"/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РаисаВасильевна</cp:lastModifiedBy>
  <cp:lastPrinted>2013-03-19T14:06:41Z</cp:lastPrinted>
  <dcterms:created xsi:type="dcterms:W3CDTF">2009-12-14T14:01:44Z</dcterms:created>
  <dcterms:modified xsi:type="dcterms:W3CDTF">2013-03-20T12:10:03Z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